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YAJI\Dropbox\クレインWeb\kazien.net\物流改善\物流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 s="1"/>
  <c r="E17" i="1"/>
  <c r="H17" i="1" s="1"/>
  <c r="E16" i="1"/>
  <c r="F16" i="1" s="1"/>
  <c r="I16" i="1" s="1"/>
  <c r="G16" i="1"/>
  <c r="J16" i="1" s="1"/>
  <c r="G15" i="1"/>
  <c r="J15" i="1" s="1"/>
  <c r="D15" i="1"/>
  <c r="E15" i="1" s="1"/>
  <c r="H15" i="1" s="1"/>
  <c r="F15" i="1" l="1"/>
  <c r="I15" i="1" s="1"/>
  <c r="K15" i="1" s="1"/>
  <c r="F17" i="1"/>
  <c r="I17" i="1" s="1"/>
  <c r="K17" i="1" s="1"/>
  <c r="H16" i="1"/>
  <c r="K16" i="1" s="1"/>
</calcChain>
</file>

<file path=xl/sharedStrings.xml><?xml version="1.0" encoding="utf-8"?>
<sst xmlns="http://schemas.openxmlformats.org/spreadsheetml/2006/main" count="25" uniqueCount="24">
  <si>
    <t>お客様A</t>
    <rPh sb="1" eb="3">
      <t>キャクサマ</t>
    </rPh>
    <phoneticPr fontId="1"/>
  </si>
  <si>
    <t>お客様B</t>
    <rPh sb="1" eb="3">
      <t>キャクサマ</t>
    </rPh>
    <phoneticPr fontId="1"/>
  </si>
  <si>
    <t>お客様C</t>
    <rPh sb="1" eb="3">
      <t>キャクサマ</t>
    </rPh>
    <phoneticPr fontId="1"/>
  </si>
  <si>
    <t>注文回数</t>
    <rPh sb="0" eb="2">
      <t>チュウモン</t>
    </rPh>
    <rPh sb="2" eb="4">
      <t>カイスウ</t>
    </rPh>
    <phoneticPr fontId="1"/>
  </si>
  <si>
    <t>注文数/回</t>
    <rPh sb="0" eb="3">
      <t>チュウモンスウ</t>
    </rPh>
    <rPh sb="4" eb="5">
      <t>カイ</t>
    </rPh>
    <phoneticPr fontId="1"/>
  </si>
  <si>
    <t>バラ数量</t>
    <rPh sb="2" eb="4">
      <t>スウリョウ</t>
    </rPh>
    <phoneticPr fontId="1"/>
  </si>
  <si>
    <t>ケース数量</t>
    <rPh sb="3" eb="5">
      <t>スウリョウ</t>
    </rPh>
    <phoneticPr fontId="1"/>
  </si>
  <si>
    <t>移動回数</t>
    <rPh sb="0" eb="2">
      <t>イドウ</t>
    </rPh>
    <rPh sb="2" eb="4">
      <t>カイスウ</t>
    </rPh>
    <phoneticPr fontId="1"/>
  </si>
  <si>
    <t>移動費用</t>
    <rPh sb="0" eb="2">
      <t>イドウ</t>
    </rPh>
    <rPh sb="2" eb="4">
      <t>ヒヨウ</t>
    </rPh>
    <phoneticPr fontId="1"/>
  </si>
  <si>
    <t>バラ・ピッキング費用</t>
    <rPh sb="8" eb="10">
      <t>ヒヨウ</t>
    </rPh>
    <phoneticPr fontId="1"/>
  </si>
  <si>
    <t>ケース・ピッキング費用</t>
    <rPh sb="9" eb="11">
      <t>ヒヨウ</t>
    </rPh>
    <phoneticPr fontId="1"/>
  </si>
  <si>
    <t>一ケース数量</t>
    <rPh sb="0" eb="1">
      <t>イチ</t>
    </rPh>
    <rPh sb="4" eb="6">
      <t>スウリョウ</t>
    </rPh>
    <phoneticPr fontId="1"/>
  </si>
  <si>
    <t>商品数量</t>
    <rPh sb="0" eb="2">
      <t>ショウヒン</t>
    </rPh>
    <rPh sb="2" eb="4">
      <t>スウリョウ</t>
    </rPh>
    <phoneticPr fontId="1"/>
  </si>
  <si>
    <t>バラ・ピッキング単価（円）</t>
    <rPh sb="8" eb="10">
      <t>タンカ</t>
    </rPh>
    <rPh sb="11" eb="12">
      <t>エン</t>
    </rPh>
    <phoneticPr fontId="1"/>
  </si>
  <si>
    <t>ケース・ピッキング単価（円）</t>
    <rPh sb="9" eb="11">
      <t>タンカ</t>
    </rPh>
    <phoneticPr fontId="1"/>
  </si>
  <si>
    <t>移動単価（円）</t>
  </si>
  <si>
    <t>移動単価（円）</t>
    <rPh sb="0" eb="2">
      <t>イドウ</t>
    </rPh>
    <rPh sb="2" eb="4">
      <t>タンカ</t>
    </rPh>
    <phoneticPr fontId="1"/>
  </si>
  <si>
    <t>費用合計</t>
    <rPh sb="0" eb="2">
      <t>ヒヨウ</t>
    </rPh>
    <rPh sb="2" eb="4">
      <t>ゴウケイ</t>
    </rPh>
    <phoneticPr fontId="1"/>
  </si>
  <si>
    <t>物流ABC　活動基準原価計算表</t>
    <rPh sb="14" eb="15">
      <t>ヒョウ</t>
    </rPh>
    <phoneticPr fontId="1"/>
  </si>
  <si>
    <t>サンプル事例：</t>
    <rPh sb="4" eb="6">
      <t>ジレイ</t>
    </rPh>
    <phoneticPr fontId="1"/>
  </si>
  <si>
    <t>お客様Aの場合、１回にピッキングする商品は１５０個で、作業内容は１２ケース（１４４個）とバラで６個である。注文｡回数が８回なので、合計９６ケースとバラ４８個、移動回数は８回になる</t>
    <rPh sb="1" eb="2">
      <t>キャク</t>
    </rPh>
    <rPh sb="2" eb="3">
      <t>サマ</t>
    </rPh>
    <phoneticPr fontId="1"/>
  </si>
  <si>
    <t>ケース処理数</t>
    <rPh sb="3" eb="5">
      <t>ショリ</t>
    </rPh>
    <rPh sb="5" eb="6">
      <t>スウ</t>
    </rPh>
    <phoneticPr fontId="1"/>
  </si>
  <si>
    <t>バラ処理数</t>
    <rPh sb="2" eb="4">
      <t>ショリ</t>
    </rPh>
    <rPh sb="4" eb="5">
      <t>スウ</t>
    </rPh>
    <phoneticPr fontId="1"/>
  </si>
  <si>
    <t>　　バラ・ピッキング単価（円）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</si>
</sst>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9" xfId="0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0" xfId="0" applyFill="1" applyBorder="1">
      <alignment vertical="center"/>
    </xf>
    <xf numFmtId="0" fontId="0" fillId="5" borderId="6" xfId="0" applyFill="1" applyBorder="1">
      <alignment vertical="center"/>
    </xf>
    <xf numFmtId="0" fontId="0" fillId="6" borderId="9" xfId="0" applyFill="1" applyBorder="1" applyAlignment="1">
      <alignment vertical="center" wrapText="1"/>
    </xf>
    <xf numFmtId="0" fontId="0" fillId="6" borderId="0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8" borderId="10" xfId="0" applyFill="1" applyBorder="1" applyAlignment="1">
      <alignment vertical="center" wrapText="1"/>
    </xf>
    <xf numFmtId="0" fontId="0" fillId="8" borderId="4" xfId="0" applyFill="1" applyBorder="1">
      <alignment vertical="center"/>
    </xf>
    <xf numFmtId="0" fontId="0" fillId="8" borderId="7" xfId="0" applyFill="1" applyBorder="1">
      <alignment vertical="center"/>
    </xf>
    <xf numFmtId="0" fontId="0" fillId="0" borderId="10" xfId="0" applyBorder="1">
      <alignment vertical="center"/>
    </xf>
    <xf numFmtId="0" fontId="0" fillId="7" borderId="13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12" xfId="0" applyFill="1" applyBorder="1">
      <alignment vertical="center"/>
    </xf>
    <xf numFmtId="0" fontId="0" fillId="7" borderId="7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物流</a:t>
            </a:r>
            <a:r>
              <a:rPr lang="en-US" altLang="ja-JP"/>
              <a:t>ABC</a:t>
            </a:r>
            <a:r>
              <a:rPr lang="ja-JP" altLang="en-US"/>
              <a:t>　　　</a:t>
            </a:r>
            <a:r>
              <a:rPr lang="ja-JP" altLang="ja-JP" sz="1400" b="0" i="0" u="none" strike="noStrike" baseline="0"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ピッキングコストの算出</a:t>
            </a:r>
            <a:r>
              <a:rPr lang="ja-JP" altLang="en-US"/>
              <a:t>　　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Sheet1!$H$14</c:f>
              <c:strCache>
                <c:ptCount val="1"/>
                <c:pt idx="0">
                  <c:v>バラ・ピッキング費用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Sheet1!$B$15:$B$17</c:f>
              <c:strCache>
                <c:ptCount val="3"/>
                <c:pt idx="0">
                  <c:v>お客様A</c:v>
                </c:pt>
                <c:pt idx="1">
                  <c:v>お客様B</c:v>
                </c:pt>
                <c:pt idx="2">
                  <c:v>お客様C</c:v>
                </c:pt>
              </c:strCache>
            </c:strRef>
          </c:cat>
          <c:val>
            <c:numRef>
              <c:f>Sheet1!$H$15:$H$17</c:f>
              <c:numCache>
                <c:formatCode>General</c:formatCode>
                <c:ptCount val="3"/>
                <c:pt idx="0">
                  <c:v>960</c:v>
                </c:pt>
                <c:pt idx="1">
                  <c:v>0</c:v>
                </c:pt>
                <c:pt idx="2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Sheet1!$I$14</c:f>
              <c:strCache>
                <c:ptCount val="1"/>
                <c:pt idx="0">
                  <c:v>ケース・ピッキング費用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Sheet1!$B$15:$B$17</c:f>
              <c:strCache>
                <c:ptCount val="3"/>
                <c:pt idx="0">
                  <c:v>お客様A</c:v>
                </c:pt>
                <c:pt idx="1">
                  <c:v>お客様B</c:v>
                </c:pt>
                <c:pt idx="2">
                  <c:v>お客様C</c:v>
                </c:pt>
              </c:strCache>
            </c:strRef>
          </c:cat>
          <c:val>
            <c:numRef>
              <c:f>Sheet1!$I$15:$I$17</c:f>
              <c:numCache>
                <c:formatCode>General</c:formatCode>
                <c:ptCount val="3"/>
                <c:pt idx="0">
                  <c:v>14400</c:v>
                </c:pt>
                <c:pt idx="1">
                  <c:v>15000</c:v>
                </c:pt>
                <c:pt idx="2">
                  <c:v>13500</c:v>
                </c:pt>
              </c:numCache>
            </c:numRef>
          </c:val>
        </c:ser>
        <c:ser>
          <c:idx val="2"/>
          <c:order val="2"/>
          <c:tx>
            <c:strRef>
              <c:f>Sheet1!$J$14</c:f>
              <c:strCache>
                <c:ptCount val="1"/>
                <c:pt idx="0">
                  <c:v>移動費用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Sheet1!$B$15:$B$17</c:f>
              <c:strCache>
                <c:ptCount val="3"/>
                <c:pt idx="0">
                  <c:v>お客様A</c:v>
                </c:pt>
                <c:pt idx="1">
                  <c:v>お客様B</c:v>
                </c:pt>
                <c:pt idx="2">
                  <c:v>お客様C</c:v>
                </c:pt>
              </c:strCache>
            </c:strRef>
          </c:cat>
          <c:val>
            <c:numRef>
              <c:f>Sheet1!$J$15:$J$17</c:f>
              <c:numCache>
                <c:formatCode>General</c:formatCode>
                <c:ptCount val="3"/>
                <c:pt idx="0">
                  <c:v>800</c:v>
                </c:pt>
                <c:pt idx="1">
                  <c:v>1000</c:v>
                </c:pt>
                <c:pt idx="2">
                  <c:v>3000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4837936"/>
        <c:axId val="724838328"/>
      </c:barChart>
      <c:catAx>
        <c:axId val="72483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838328"/>
        <c:crosses val="autoZero"/>
        <c:auto val="1"/>
        <c:lblAlgn val="ctr"/>
        <c:lblOffset val="100"/>
        <c:noMultiLvlLbl val="0"/>
      </c:catAx>
      <c:valAx>
        <c:axId val="72483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費用（円）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83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55</xdr:row>
      <xdr:rowOff>0</xdr:rowOff>
    </xdr:from>
    <xdr:to>
      <xdr:col>3</xdr:col>
      <xdr:colOff>243840</xdr:colOff>
      <xdr:row>57</xdr:row>
      <xdr:rowOff>7620</xdr:rowOff>
    </xdr:to>
    <xdr:sp macro="" textlink="">
      <xdr:nvSpPr>
        <xdr:cNvPr id="15" name="直方体 14"/>
        <xdr:cNvSpPr/>
      </xdr:nvSpPr>
      <xdr:spPr>
        <a:xfrm>
          <a:off x="1546860" y="518160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55</xdr:row>
      <xdr:rowOff>0</xdr:rowOff>
    </xdr:from>
    <xdr:to>
      <xdr:col>3</xdr:col>
      <xdr:colOff>647700</xdr:colOff>
      <xdr:row>57</xdr:row>
      <xdr:rowOff>7620</xdr:rowOff>
    </xdr:to>
    <xdr:sp macro="" textlink="">
      <xdr:nvSpPr>
        <xdr:cNvPr id="16" name="直方体 15"/>
        <xdr:cNvSpPr/>
      </xdr:nvSpPr>
      <xdr:spPr>
        <a:xfrm>
          <a:off x="1950720" y="518160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594360</xdr:colOff>
      <xdr:row>54</xdr:row>
      <xdr:rowOff>152400</xdr:rowOff>
    </xdr:from>
    <xdr:to>
      <xdr:col>4</xdr:col>
      <xdr:colOff>297180</xdr:colOff>
      <xdr:row>56</xdr:row>
      <xdr:rowOff>160020</xdr:rowOff>
    </xdr:to>
    <xdr:sp macro="" textlink="">
      <xdr:nvSpPr>
        <xdr:cNvPr id="17" name="直方体 16"/>
        <xdr:cNvSpPr/>
      </xdr:nvSpPr>
      <xdr:spPr>
        <a:xfrm>
          <a:off x="2354580" y="516636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243840</xdr:colOff>
      <xdr:row>54</xdr:row>
      <xdr:rowOff>160020</xdr:rowOff>
    </xdr:from>
    <xdr:to>
      <xdr:col>5</xdr:col>
      <xdr:colOff>91440</xdr:colOff>
      <xdr:row>57</xdr:row>
      <xdr:rowOff>0</xdr:rowOff>
    </xdr:to>
    <xdr:sp macro="" textlink="">
      <xdr:nvSpPr>
        <xdr:cNvPr id="18" name="直方体 17"/>
        <xdr:cNvSpPr/>
      </xdr:nvSpPr>
      <xdr:spPr>
        <a:xfrm>
          <a:off x="2758440" y="517398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670560</xdr:colOff>
      <xdr:row>53</xdr:row>
      <xdr:rowOff>53340</xdr:rowOff>
    </xdr:from>
    <xdr:to>
      <xdr:col>3</xdr:col>
      <xdr:colOff>266700</xdr:colOff>
      <xdr:row>55</xdr:row>
      <xdr:rowOff>60960</xdr:rowOff>
    </xdr:to>
    <xdr:sp macro="" textlink="">
      <xdr:nvSpPr>
        <xdr:cNvPr id="11" name="直方体 10"/>
        <xdr:cNvSpPr/>
      </xdr:nvSpPr>
      <xdr:spPr>
        <a:xfrm>
          <a:off x="1569720" y="489966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</xdr:colOff>
      <xdr:row>53</xdr:row>
      <xdr:rowOff>53340</xdr:rowOff>
    </xdr:from>
    <xdr:to>
      <xdr:col>3</xdr:col>
      <xdr:colOff>670560</xdr:colOff>
      <xdr:row>55</xdr:row>
      <xdr:rowOff>60960</xdr:rowOff>
    </xdr:to>
    <xdr:sp macro="" textlink="">
      <xdr:nvSpPr>
        <xdr:cNvPr id="12" name="直方体 11"/>
        <xdr:cNvSpPr/>
      </xdr:nvSpPr>
      <xdr:spPr>
        <a:xfrm>
          <a:off x="1973580" y="489966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617220</xdr:colOff>
      <xdr:row>53</xdr:row>
      <xdr:rowOff>38100</xdr:rowOff>
    </xdr:from>
    <xdr:to>
      <xdr:col>4</xdr:col>
      <xdr:colOff>320040</xdr:colOff>
      <xdr:row>55</xdr:row>
      <xdr:rowOff>45720</xdr:rowOff>
    </xdr:to>
    <xdr:sp macro="" textlink="">
      <xdr:nvSpPr>
        <xdr:cNvPr id="13" name="直方体 12"/>
        <xdr:cNvSpPr/>
      </xdr:nvSpPr>
      <xdr:spPr>
        <a:xfrm>
          <a:off x="2377440" y="488442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266700</xdr:colOff>
      <xdr:row>53</xdr:row>
      <xdr:rowOff>45720</xdr:rowOff>
    </xdr:from>
    <xdr:to>
      <xdr:col>5</xdr:col>
      <xdr:colOff>114300</xdr:colOff>
      <xdr:row>55</xdr:row>
      <xdr:rowOff>53340</xdr:rowOff>
    </xdr:to>
    <xdr:sp macro="" textlink="">
      <xdr:nvSpPr>
        <xdr:cNvPr id="14" name="直方体 13"/>
        <xdr:cNvSpPr/>
      </xdr:nvSpPr>
      <xdr:spPr>
        <a:xfrm>
          <a:off x="2781300" y="489204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678180</xdr:colOff>
      <xdr:row>51</xdr:row>
      <xdr:rowOff>91440</xdr:rowOff>
    </xdr:from>
    <xdr:to>
      <xdr:col>3</xdr:col>
      <xdr:colOff>274320</xdr:colOff>
      <xdr:row>53</xdr:row>
      <xdr:rowOff>99060</xdr:rowOff>
    </xdr:to>
    <xdr:sp macro="" textlink="">
      <xdr:nvSpPr>
        <xdr:cNvPr id="2" name="直方体 1"/>
        <xdr:cNvSpPr/>
      </xdr:nvSpPr>
      <xdr:spPr>
        <a:xfrm>
          <a:off x="1577340" y="460248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220980</xdr:colOff>
      <xdr:row>51</xdr:row>
      <xdr:rowOff>91440</xdr:rowOff>
    </xdr:from>
    <xdr:to>
      <xdr:col>3</xdr:col>
      <xdr:colOff>678180</xdr:colOff>
      <xdr:row>53</xdr:row>
      <xdr:rowOff>99060</xdr:rowOff>
    </xdr:to>
    <xdr:sp macro="" textlink="">
      <xdr:nvSpPr>
        <xdr:cNvPr id="4" name="直方体 3"/>
        <xdr:cNvSpPr/>
      </xdr:nvSpPr>
      <xdr:spPr>
        <a:xfrm>
          <a:off x="1981200" y="460248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624840</xdr:colOff>
      <xdr:row>51</xdr:row>
      <xdr:rowOff>76200</xdr:rowOff>
    </xdr:from>
    <xdr:to>
      <xdr:col>4</xdr:col>
      <xdr:colOff>327660</xdr:colOff>
      <xdr:row>53</xdr:row>
      <xdr:rowOff>83820</xdr:rowOff>
    </xdr:to>
    <xdr:sp macro="" textlink="">
      <xdr:nvSpPr>
        <xdr:cNvPr id="5" name="直方体 4"/>
        <xdr:cNvSpPr/>
      </xdr:nvSpPr>
      <xdr:spPr>
        <a:xfrm>
          <a:off x="2385060" y="458724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274320</xdr:colOff>
      <xdr:row>51</xdr:row>
      <xdr:rowOff>83820</xdr:rowOff>
    </xdr:from>
    <xdr:to>
      <xdr:col>5</xdr:col>
      <xdr:colOff>121920</xdr:colOff>
      <xdr:row>53</xdr:row>
      <xdr:rowOff>91440</xdr:rowOff>
    </xdr:to>
    <xdr:sp macro="" textlink="">
      <xdr:nvSpPr>
        <xdr:cNvPr id="6" name="直方体 5"/>
        <xdr:cNvSpPr/>
      </xdr:nvSpPr>
      <xdr:spPr>
        <a:xfrm>
          <a:off x="2788920" y="4594860"/>
          <a:ext cx="457200" cy="342900"/>
        </a:xfrm>
        <a:prstGeom prst="cub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350520</xdr:colOff>
      <xdr:row>52</xdr:row>
      <xdr:rowOff>68580</xdr:rowOff>
    </xdr:from>
    <xdr:to>
      <xdr:col>6</xdr:col>
      <xdr:colOff>121920</xdr:colOff>
      <xdr:row>56</xdr:row>
      <xdr:rowOff>38100</xdr:rowOff>
    </xdr:to>
    <xdr:sp macro="" textlink="">
      <xdr:nvSpPr>
        <xdr:cNvPr id="19" name="加算記号 18"/>
        <xdr:cNvSpPr/>
      </xdr:nvSpPr>
      <xdr:spPr>
        <a:xfrm>
          <a:off x="3474720" y="4747260"/>
          <a:ext cx="556260" cy="640080"/>
        </a:xfrm>
        <a:prstGeom prst="mathPlus">
          <a:avLst>
            <a:gd name="adj1" fmla="val 7082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403860</xdr:colOff>
      <xdr:row>51</xdr:row>
      <xdr:rowOff>138944</xdr:rowOff>
    </xdr:from>
    <xdr:to>
      <xdr:col>7</xdr:col>
      <xdr:colOff>22859</xdr:colOff>
      <xdr:row>53</xdr:row>
      <xdr:rowOff>129539</xdr:rowOff>
    </xdr:to>
    <xdr:pic>
      <xdr:nvPicPr>
        <xdr:cNvPr id="21" name="図 20" descr="ãç¼¶ 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4649984"/>
          <a:ext cx="228599" cy="32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160020</xdr:colOff>
      <xdr:row>51</xdr:row>
      <xdr:rowOff>146564</xdr:rowOff>
    </xdr:from>
    <xdr:to>
      <xdr:col>6</xdr:col>
      <xdr:colOff>388619</xdr:colOff>
      <xdr:row>53</xdr:row>
      <xdr:rowOff>137159</xdr:rowOff>
    </xdr:to>
    <xdr:pic>
      <xdr:nvPicPr>
        <xdr:cNvPr id="22" name="図 21" descr="ãç¼¶ 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4657604"/>
          <a:ext cx="228599" cy="32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</xdr:colOff>
      <xdr:row>51</xdr:row>
      <xdr:rowOff>146564</xdr:rowOff>
    </xdr:from>
    <xdr:to>
      <xdr:col>7</xdr:col>
      <xdr:colOff>281939</xdr:colOff>
      <xdr:row>53</xdr:row>
      <xdr:rowOff>137159</xdr:rowOff>
    </xdr:to>
    <xdr:pic>
      <xdr:nvPicPr>
        <xdr:cNvPr id="25" name="図 24" descr="ãç¼¶ 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657604"/>
          <a:ext cx="228599" cy="32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396240</xdr:colOff>
      <xdr:row>53</xdr:row>
      <xdr:rowOff>146564</xdr:rowOff>
    </xdr:from>
    <xdr:to>
      <xdr:col>7</xdr:col>
      <xdr:colOff>15239</xdr:colOff>
      <xdr:row>55</xdr:row>
      <xdr:rowOff>137159</xdr:rowOff>
    </xdr:to>
    <xdr:pic>
      <xdr:nvPicPr>
        <xdr:cNvPr id="26" name="図 25" descr="ãç¼¶ 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4992884"/>
          <a:ext cx="228599" cy="32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53</xdr:row>
      <xdr:rowOff>154184</xdr:rowOff>
    </xdr:from>
    <xdr:to>
      <xdr:col>6</xdr:col>
      <xdr:colOff>380999</xdr:colOff>
      <xdr:row>55</xdr:row>
      <xdr:rowOff>144779</xdr:rowOff>
    </xdr:to>
    <xdr:pic>
      <xdr:nvPicPr>
        <xdr:cNvPr id="27" name="図 26" descr="ãç¼¶ 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5000504"/>
          <a:ext cx="228599" cy="32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</xdr:colOff>
      <xdr:row>53</xdr:row>
      <xdr:rowOff>154184</xdr:rowOff>
    </xdr:from>
    <xdr:to>
      <xdr:col>7</xdr:col>
      <xdr:colOff>274319</xdr:colOff>
      <xdr:row>55</xdr:row>
      <xdr:rowOff>144779</xdr:rowOff>
    </xdr:to>
    <xdr:pic>
      <xdr:nvPicPr>
        <xdr:cNvPr id="28" name="図 27" descr="ãç¼¶ 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5000504"/>
          <a:ext cx="228599" cy="32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320040</xdr:colOff>
      <xdr:row>51</xdr:row>
      <xdr:rowOff>68580</xdr:rowOff>
    </xdr:from>
    <xdr:to>
      <xdr:col>7</xdr:col>
      <xdr:colOff>640080</xdr:colOff>
      <xdr:row>56</xdr:row>
      <xdr:rowOff>106680</xdr:rowOff>
    </xdr:to>
    <xdr:sp macro="" textlink="">
      <xdr:nvSpPr>
        <xdr:cNvPr id="29" name="大かっこ 28"/>
        <xdr:cNvSpPr/>
      </xdr:nvSpPr>
      <xdr:spPr>
        <a:xfrm>
          <a:off x="1219200" y="4579620"/>
          <a:ext cx="3939540" cy="876300"/>
        </a:xfrm>
        <a:prstGeom prst="bracketPair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746760</xdr:colOff>
      <xdr:row>51</xdr:row>
      <xdr:rowOff>129540</xdr:rowOff>
    </xdr:from>
    <xdr:to>
      <xdr:col>8</xdr:col>
      <xdr:colOff>487680</xdr:colOff>
      <xdr:row>55</xdr:row>
      <xdr:rowOff>144780</xdr:rowOff>
    </xdr:to>
    <xdr:sp macro="" textlink="">
      <xdr:nvSpPr>
        <xdr:cNvPr id="31" name="乗算記号 30"/>
        <xdr:cNvSpPr/>
      </xdr:nvSpPr>
      <xdr:spPr>
        <a:xfrm>
          <a:off x="5265420" y="4640580"/>
          <a:ext cx="655320" cy="685800"/>
        </a:xfrm>
        <a:prstGeom prst="mathMultiply">
          <a:avLst>
            <a:gd name="adj1" fmla="val 375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640080</xdr:colOff>
      <xdr:row>51</xdr:row>
      <xdr:rowOff>106680</xdr:rowOff>
    </xdr:from>
    <xdr:ext cx="2910840" cy="625812"/>
    <xdr:sp macro="" textlink="">
      <xdr:nvSpPr>
        <xdr:cNvPr id="32" name="テキスト ボックス 31"/>
        <xdr:cNvSpPr txBox="1"/>
      </xdr:nvSpPr>
      <xdr:spPr>
        <a:xfrm>
          <a:off x="6073140" y="4617720"/>
          <a:ext cx="2910840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200"/>
            <a:t>注文回数　</a:t>
          </a:r>
          <a:r>
            <a:rPr kumimoji="1" lang="en-US" altLang="ja-JP" sz="3200"/>
            <a:t>8</a:t>
          </a:r>
          <a:r>
            <a:rPr kumimoji="1" lang="ja-JP" altLang="en-US" sz="3200"/>
            <a:t>回</a:t>
          </a:r>
        </a:p>
      </xdr:txBody>
    </xdr:sp>
    <xdr:clientData/>
  </xdr:oneCellAnchor>
  <xdr:oneCellAnchor>
    <xdr:from>
      <xdr:col>3</xdr:col>
      <xdr:colOff>93167</xdr:colOff>
      <xdr:row>2</xdr:row>
      <xdr:rowOff>79020</xdr:rowOff>
    </xdr:from>
    <xdr:ext cx="4404667" cy="492443"/>
    <xdr:sp macro="" textlink="">
      <xdr:nvSpPr>
        <xdr:cNvPr id="33" name="正方形/長方形 32"/>
        <xdr:cNvSpPr/>
      </xdr:nvSpPr>
      <xdr:spPr>
        <a:xfrm>
          <a:off x="1853387" y="627660"/>
          <a:ext cx="4404667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～ピッキングコストの算出事例～</a:t>
          </a:r>
        </a:p>
      </xdr:txBody>
    </xdr:sp>
    <xdr:clientData/>
  </xdr:oneCellAnchor>
  <xdr:twoCellAnchor editAs="oneCell">
    <xdr:from>
      <xdr:col>6</xdr:col>
      <xdr:colOff>182879</xdr:colOff>
      <xdr:row>64</xdr:row>
      <xdr:rowOff>83821</xdr:rowOff>
    </xdr:from>
    <xdr:to>
      <xdr:col>8</xdr:col>
      <xdr:colOff>342900</xdr:colOff>
      <xdr:row>72</xdr:row>
      <xdr:rowOff>152401</xdr:rowOff>
    </xdr:to>
    <xdr:pic>
      <xdr:nvPicPr>
        <xdr:cNvPr id="34" name="図 3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0" t="17239" r="17434" b="6824"/>
        <a:stretch/>
      </xdr:blipFill>
      <xdr:spPr>
        <a:xfrm>
          <a:off x="4091939" y="7444741"/>
          <a:ext cx="1684021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388619</xdr:colOff>
      <xdr:row>65</xdr:row>
      <xdr:rowOff>135344</xdr:rowOff>
    </xdr:from>
    <xdr:to>
      <xdr:col>3</xdr:col>
      <xdr:colOff>242244</xdr:colOff>
      <xdr:row>73</xdr:row>
      <xdr:rowOff>45720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3" r="19921" b="12972"/>
        <a:stretch/>
      </xdr:blipFill>
      <xdr:spPr>
        <a:xfrm>
          <a:off x="388619" y="7663904"/>
          <a:ext cx="1613846" cy="1251496"/>
        </a:xfrm>
        <a:prstGeom prst="rect">
          <a:avLst/>
        </a:prstGeom>
      </xdr:spPr>
    </xdr:pic>
    <xdr:clientData/>
  </xdr:twoCellAnchor>
  <xdr:twoCellAnchor editAs="oneCell">
    <xdr:from>
      <xdr:col>10</xdr:col>
      <xdr:colOff>541020</xdr:colOff>
      <xdr:row>64</xdr:row>
      <xdr:rowOff>0</xdr:rowOff>
    </xdr:from>
    <xdr:to>
      <xdr:col>11</xdr:col>
      <xdr:colOff>1518285</xdr:colOff>
      <xdr:row>73</xdr:row>
      <xdr:rowOff>78105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360920"/>
          <a:ext cx="1586865" cy="1586865"/>
        </a:xfrm>
        <a:prstGeom prst="rect">
          <a:avLst/>
        </a:prstGeom>
      </xdr:spPr>
    </xdr:pic>
    <xdr:clientData/>
  </xdr:twoCellAnchor>
  <xdr:oneCellAnchor>
    <xdr:from>
      <xdr:col>1</xdr:col>
      <xdr:colOff>640080</xdr:colOff>
      <xdr:row>61</xdr:row>
      <xdr:rowOff>15240</xdr:rowOff>
    </xdr:from>
    <xdr:ext cx="1325880" cy="692562"/>
    <xdr:sp macro="" textlink="">
      <xdr:nvSpPr>
        <xdr:cNvPr id="37" name="正方形/長方形 36"/>
        <xdr:cNvSpPr/>
      </xdr:nvSpPr>
      <xdr:spPr>
        <a:xfrm>
          <a:off x="640080" y="6873240"/>
          <a:ext cx="1325880" cy="6925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</a:t>
          </a:r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</a:t>
          </a:r>
        </a:p>
      </xdr:txBody>
    </xdr:sp>
    <xdr:clientData/>
  </xdr:oneCellAnchor>
  <xdr:oneCellAnchor>
    <xdr:from>
      <xdr:col>6</xdr:col>
      <xdr:colOff>281940</xdr:colOff>
      <xdr:row>60</xdr:row>
      <xdr:rowOff>83820</xdr:rowOff>
    </xdr:from>
    <xdr:ext cx="1790700" cy="692562"/>
    <xdr:sp macro="" textlink="">
      <xdr:nvSpPr>
        <xdr:cNvPr id="38" name="正方形/長方形 37"/>
        <xdr:cNvSpPr/>
      </xdr:nvSpPr>
      <xdr:spPr>
        <a:xfrm>
          <a:off x="4191000" y="6774180"/>
          <a:ext cx="1790700" cy="6925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150</a:t>
          </a:r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</a:t>
          </a:r>
        </a:p>
      </xdr:txBody>
    </xdr:sp>
    <xdr:clientData/>
  </xdr:oneCellAnchor>
  <xdr:oneCellAnchor>
    <xdr:from>
      <xdr:col>10</xdr:col>
      <xdr:colOff>449580</xdr:colOff>
      <xdr:row>61</xdr:row>
      <xdr:rowOff>7620</xdr:rowOff>
    </xdr:from>
    <xdr:ext cx="1790700" cy="692562"/>
    <xdr:sp macro="" textlink="">
      <xdr:nvSpPr>
        <xdr:cNvPr id="39" name="正方形/長方形 38"/>
        <xdr:cNvSpPr/>
      </xdr:nvSpPr>
      <xdr:spPr>
        <a:xfrm>
          <a:off x="7338060" y="6865620"/>
          <a:ext cx="1790700" cy="6925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100</a:t>
          </a:r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</a:t>
          </a:r>
        </a:p>
      </xdr:txBody>
    </xdr:sp>
    <xdr:clientData/>
  </xdr:oneCellAnchor>
  <xdr:twoCellAnchor>
    <xdr:from>
      <xdr:col>1</xdr:col>
      <xdr:colOff>129540</xdr:colOff>
      <xdr:row>19</xdr:row>
      <xdr:rowOff>26670</xdr:rowOff>
    </xdr:from>
    <xdr:to>
      <xdr:col>12</xdr:col>
      <xdr:colOff>30480</xdr:colOff>
      <xdr:row>41</xdr:row>
      <xdr:rowOff>30480</xdr:rowOff>
    </xdr:to>
    <xdr:graphicFrame macro="">
      <xdr:nvGraphicFramePr>
        <xdr:cNvPr id="40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showGridLines="0" tabSelected="1" zoomScale="70" zoomScaleNormal="70" workbookViewId="0">
      <selection activeCell="W14" sqref="W14"/>
    </sheetView>
  </sheetViews>
  <sheetFormatPr defaultRowHeight="13.2" x14ac:dyDescent="0.2"/>
  <cols>
    <col min="1" max="1" width="5.21875" customWidth="1"/>
    <col min="2" max="2" width="13.109375" customWidth="1"/>
    <col min="3" max="3" width="12.5546875" customWidth="1"/>
    <col min="4" max="4" width="11" customWidth="1"/>
    <col min="6" max="6" width="11.44140625" customWidth="1"/>
    <col min="8" max="8" width="13.33203125" customWidth="1"/>
    <col min="9" max="9" width="12.33203125" customWidth="1"/>
    <col min="12" max="12" width="24.44140625" customWidth="1"/>
  </cols>
  <sheetData>
    <row r="2" spans="2:13" ht="30" x14ac:dyDescent="0.2">
      <c r="D2" s="39" t="s">
        <v>18</v>
      </c>
    </row>
    <row r="9" spans="2:13" ht="13.8" thickBot="1" x14ac:dyDescent="0.25"/>
    <row r="10" spans="2:13" ht="13.8" thickBot="1" x14ac:dyDescent="0.25">
      <c r="C10" s="5" t="s">
        <v>11</v>
      </c>
      <c r="D10" s="32" t="s">
        <v>12</v>
      </c>
      <c r="L10" s="33" t="s">
        <v>13</v>
      </c>
      <c r="M10" s="34">
        <v>20</v>
      </c>
    </row>
    <row r="11" spans="2:13" ht="13.8" thickBot="1" x14ac:dyDescent="0.25">
      <c r="C11" s="3">
        <v>12</v>
      </c>
      <c r="D11" s="4">
        <v>1200</v>
      </c>
      <c r="L11" s="35" t="s">
        <v>14</v>
      </c>
      <c r="M11" s="36">
        <v>150</v>
      </c>
    </row>
    <row r="12" spans="2:13" ht="13.8" thickBot="1" x14ac:dyDescent="0.25">
      <c r="L12" s="37" t="s">
        <v>16</v>
      </c>
      <c r="M12" s="38">
        <v>100</v>
      </c>
    </row>
    <row r="13" spans="2:13" ht="13.8" thickBot="1" x14ac:dyDescent="0.25"/>
    <row r="14" spans="2:13" ht="38.4" customHeight="1" thickBot="1" x14ac:dyDescent="0.25">
      <c r="B14" s="7"/>
      <c r="C14" s="10" t="s">
        <v>3</v>
      </c>
      <c r="D14" s="6" t="s">
        <v>4</v>
      </c>
      <c r="E14" s="26" t="s">
        <v>5</v>
      </c>
      <c r="F14" s="14" t="s">
        <v>6</v>
      </c>
      <c r="G14" s="29" t="s">
        <v>7</v>
      </c>
      <c r="H14" s="11" t="s">
        <v>9</v>
      </c>
      <c r="I14" s="17" t="s">
        <v>10</v>
      </c>
      <c r="J14" s="20" t="s">
        <v>8</v>
      </c>
      <c r="K14" s="23" t="s">
        <v>17</v>
      </c>
    </row>
    <row r="15" spans="2:13" ht="19.95" customHeight="1" x14ac:dyDescent="0.2">
      <c r="B15" s="8" t="s">
        <v>0</v>
      </c>
      <c r="C15" s="1">
        <v>8</v>
      </c>
      <c r="D15" s="2">
        <f>D11/C15</f>
        <v>150</v>
      </c>
      <c r="E15" s="27">
        <f>MOD(D$15,$C$11)*$C15</f>
        <v>48</v>
      </c>
      <c r="F15" s="15">
        <f>($D$11-$E15)/$C$11</f>
        <v>96</v>
      </c>
      <c r="G15" s="30">
        <f>$C15</f>
        <v>8</v>
      </c>
      <c r="H15" s="12">
        <f>$E15*$M$10</f>
        <v>960</v>
      </c>
      <c r="I15" s="18">
        <f>$F15*$M$11</f>
        <v>14400</v>
      </c>
      <c r="J15" s="21">
        <f>$G15*$M$12</f>
        <v>800</v>
      </c>
      <c r="K15" s="24">
        <f>SUM(H15:J15)</f>
        <v>16160</v>
      </c>
    </row>
    <row r="16" spans="2:13" ht="19.95" customHeight="1" x14ac:dyDescent="0.2">
      <c r="B16" s="8" t="s">
        <v>1</v>
      </c>
      <c r="C16" s="1">
        <v>10</v>
      </c>
      <c r="D16" s="2">
        <v>120</v>
      </c>
      <c r="E16" s="27">
        <f>MOD($D16,$C$11)*$C16</f>
        <v>0</v>
      </c>
      <c r="F16" s="15">
        <f>($D$11-$E16)/$C$11</f>
        <v>100</v>
      </c>
      <c r="G16" s="30">
        <f>$C16</f>
        <v>10</v>
      </c>
      <c r="H16" s="12">
        <f>$E16*$M$10</f>
        <v>0</v>
      </c>
      <c r="I16" s="18">
        <f>$F16*$M$11</f>
        <v>15000</v>
      </c>
      <c r="J16" s="21">
        <f>$G16*$M$12</f>
        <v>1000</v>
      </c>
      <c r="K16" s="24">
        <f>SUM(H16:J16)</f>
        <v>16000</v>
      </c>
    </row>
    <row r="17" spans="2:11" ht="19.95" customHeight="1" thickBot="1" x14ac:dyDescent="0.25">
      <c r="B17" s="9" t="s">
        <v>2</v>
      </c>
      <c r="C17" s="3">
        <v>30</v>
      </c>
      <c r="D17" s="4">
        <v>40</v>
      </c>
      <c r="E17" s="28">
        <f>MOD($D17,$C$11)*$C17</f>
        <v>120</v>
      </c>
      <c r="F17" s="16">
        <f>($D$11-$E17)/$C$11</f>
        <v>90</v>
      </c>
      <c r="G17" s="31">
        <f>$C17</f>
        <v>30</v>
      </c>
      <c r="H17" s="13">
        <f>$E17*$M$10</f>
        <v>2400</v>
      </c>
      <c r="I17" s="19">
        <f>$F17*$M$11</f>
        <v>13500</v>
      </c>
      <c r="J17" s="22">
        <f>$G17*$M$12</f>
        <v>3000</v>
      </c>
      <c r="K17" s="25">
        <f>SUM(H17:J17)</f>
        <v>18900</v>
      </c>
    </row>
    <row r="45" spans="2:2" x14ac:dyDescent="0.2">
      <c r="B45" s="40" t="s">
        <v>19</v>
      </c>
    </row>
    <row r="47" spans="2:2" x14ac:dyDescent="0.2">
      <c r="B47" t="s">
        <v>20</v>
      </c>
    </row>
    <row r="50" spans="2:12" x14ac:dyDescent="0.2">
      <c r="D50" s="40" t="s">
        <v>21</v>
      </c>
      <c r="E50" s="40"/>
      <c r="F50" s="40"/>
      <c r="G50" s="40" t="s">
        <v>22</v>
      </c>
    </row>
    <row r="61" spans="2:12" x14ac:dyDescent="0.2">
      <c r="B61" s="40" t="s">
        <v>23</v>
      </c>
      <c r="G61" s="40" t="s">
        <v>14</v>
      </c>
      <c r="L61" s="40" t="s">
        <v>15</v>
      </c>
    </row>
  </sheetData>
  <phoneticPr fontId="1"/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OYAJI</dc:creator>
  <cp:lastModifiedBy>OYAJI</cp:lastModifiedBy>
  <dcterms:created xsi:type="dcterms:W3CDTF">2018-07-08T00:15:13Z</dcterms:created>
  <dcterms:modified xsi:type="dcterms:W3CDTF">2018-07-08T01:52:19Z</dcterms:modified>
</cp:coreProperties>
</file>